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367" activeTab="0"/>
  </bookViews>
  <sheets>
    <sheet name="Лицевой счет дома" sheetId="1" r:id="rId1"/>
    <sheet name="Текущий ремонт" sheetId="2" r:id="rId2"/>
    <sheet name="Содержание жилья" sheetId="3" r:id="rId3"/>
    <sheet name="ОБЖ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<sst xmlns="http://schemas.openxmlformats.org/spreadsheetml/2006/main" count="188" uniqueCount="65">
  <si>
    <t>ИНФОРМАЦИЯ О НАЧИСЛЕННЫХ, СОБРАННЫХ И ИЗРАСХОДОВАННЫХ СРЕДСТВАХ  ПО СОСТОЯНИЮ НА 31.12.2018 г</t>
  </si>
  <si>
    <t>№ п/п</t>
  </si>
  <si>
    <t>Адрес</t>
  </si>
  <si>
    <t>Задолж-ть на 01.01.2018 г</t>
  </si>
  <si>
    <t>остаток средств на 01.01.2018 г.</t>
  </si>
  <si>
    <t>Начислено</t>
  </si>
  <si>
    <t>Оплачено</t>
  </si>
  <si>
    <t>Израсходовано</t>
  </si>
  <si>
    <t>Остаток на 31.12.2018 г</t>
  </si>
  <si>
    <t>Задолженность на 31.12.2018 г</t>
  </si>
  <si>
    <t>Дата заключения договора</t>
  </si>
  <si>
    <t>Улица</t>
  </si>
  <si>
    <t>Дом</t>
  </si>
  <si>
    <t>Дзержинского</t>
  </si>
  <si>
    <t>01.10.2012 г.</t>
  </si>
  <si>
    <t>ИТОГО ПО ДОМУ</t>
  </si>
  <si>
    <t>Февраль 2018 г</t>
  </si>
  <si>
    <t>Вид работ</t>
  </si>
  <si>
    <t>Место проведения работ</t>
  </si>
  <si>
    <t>освещение адресной таблички</t>
  </si>
  <si>
    <t>Дзержинского, 168</t>
  </si>
  <si>
    <t>Апрель 2018г.</t>
  </si>
  <si>
    <t>осмотр вентканалов и дымоходов</t>
  </si>
  <si>
    <t>кв.4,12,16,20,23,24,25</t>
  </si>
  <si>
    <t>Май 2018г</t>
  </si>
  <si>
    <t>Гидравлические испытания внутридомовой системы ЦО</t>
  </si>
  <si>
    <t>Август 2018г.</t>
  </si>
  <si>
    <t>Устройство ограждения мусорных баков</t>
  </si>
  <si>
    <t>Дзержинского 168</t>
  </si>
  <si>
    <t xml:space="preserve">Устройство асфальтобетонного покрытия отмостки и лежечего полицейского </t>
  </si>
  <si>
    <t>сентябрь 2018г.</t>
  </si>
  <si>
    <t>Ремонт освещения в МОП (смена светильника )</t>
  </si>
  <si>
    <t>октябрь 2018г.</t>
  </si>
  <si>
    <t>промывка системы ЦО</t>
  </si>
  <si>
    <t>Ремонт освещения в МОП (смена ламп с/д )</t>
  </si>
  <si>
    <t>ноябрь 2018г.</t>
  </si>
  <si>
    <t>смена трубопровода ф 110 мм</t>
  </si>
  <si>
    <t>Декабрь 2018 г</t>
  </si>
  <si>
    <t>работы по аварийному ремонту общего имущества МКД в 2018 г</t>
  </si>
  <si>
    <t>устройство мусорных контейнеров  (мет. 1 шт по 0,75 м3) на территории двора жилого дома</t>
  </si>
  <si>
    <t xml:space="preserve">ремонт оконных откосов в подъездах жилого дома </t>
  </si>
  <si>
    <t>1,2-й подъезд</t>
  </si>
  <si>
    <t>Январь 2018 г.</t>
  </si>
  <si>
    <t xml:space="preserve">Т/о общедомовых приборов учета электроэнергии </t>
  </si>
  <si>
    <t>обход и осмотр инженерных коммуникаций</t>
  </si>
  <si>
    <t>Март 2018 г</t>
  </si>
  <si>
    <t>удаление дерева</t>
  </si>
  <si>
    <t>Апрель 2018 г</t>
  </si>
  <si>
    <t>окраска деревьев</t>
  </si>
  <si>
    <t>слив воды из системы ЦО</t>
  </si>
  <si>
    <t>Июнь 2018г</t>
  </si>
  <si>
    <t>Смена трубопровода ф 32мм</t>
  </si>
  <si>
    <t>кв.4 (подвал)</t>
  </si>
  <si>
    <t>Дезинсекция подвальных помещений</t>
  </si>
  <si>
    <t>Август 2018 г</t>
  </si>
  <si>
    <t>Очистка наружнего ливнестока от мусора (очистка желобов) на жилом доме</t>
  </si>
  <si>
    <t>Сентябрь 2018г</t>
  </si>
  <si>
    <t xml:space="preserve">Ремонт бетонной стяжки входом в подъезды </t>
  </si>
  <si>
    <t>Дзержинского ,168</t>
  </si>
  <si>
    <t>декабрь 2018г.</t>
  </si>
  <si>
    <t xml:space="preserve">ликвидация воздушных пробок в стояках </t>
  </si>
  <si>
    <t>кв.23,27,31,35,39,24,28,32,36,40</t>
  </si>
  <si>
    <t>Сумма</t>
  </si>
  <si>
    <t>ИТОГО</t>
  </si>
  <si>
    <t>ВСЕГО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</si>
</sst>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50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2"/>
      <color indexed="58"/>
      <name val="Arial"/>
      <family val="2"/>
    </font>
    <font>
      <b/>
      <i/>
      <sz val="12"/>
      <color indexed="53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2" fontId="4" fillId="0" borderId="10" xfId="0" applyNumberFormat="1" applyFont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2" fillId="0" borderId="0" xfId="0" applyFont="1" applyAlignment="1">
      <alignment/>
    </xf>
    <xf numFmtId="0" fontId="6" fillId="36" borderId="10" xfId="0" applyNumberFormat="1" applyFont="1" applyFill="1" applyBorder="1" applyAlignment="1">
      <alignment horizontal="center" wrapText="1"/>
    </xf>
    <xf numFmtId="0" fontId="6" fillId="36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7" fillId="0" borderId="10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/>
    </xf>
    <xf numFmtId="49" fontId="2" fillId="37" borderId="0" xfId="0" applyNumberFormat="1" applyFont="1" applyFill="1" applyAlignment="1">
      <alignment/>
    </xf>
    <xf numFmtId="49" fontId="6" fillId="38" borderId="10" xfId="0" applyNumberFormat="1" applyFont="1" applyFill="1" applyBorder="1" applyAlignment="1">
      <alignment horizontal="center" wrapText="1"/>
    </xf>
    <xf numFmtId="0" fontId="8" fillId="0" borderId="10" xfId="0" applyNumberFormat="1" applyFont="1" applyBorder="1" applyAlignment="1">
      <alignment horizontal="center" wrapText="1"/>
    </xf>
    <xf numFmtId="0" fontId="9" fillId="0" borderId="1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justify"/>
    </xf>
    <xf numFmtId="0" fontId="4" fillId="0" borderId="10" xfId="0" applyNumberFormat="1" applyFont="1" applyBorder="1" applyAlignment="1">
      <alignment horizontal="center" wrapText="1"/>
    </xf>
    <xf numFmtId="0" fontId="11" fillId="36" borderId="10" xfId="0" applyNumberFormat="1" applyFont="1" applyFill="1" applyBorder="1" applyAlignment="1">
      <alignment horizontal="center" wrapText="1"/>
    </xf>
    <xf numFmtId="0" fontId="12" fillId="0" borderId="10" xfId="0" applyNumberFormat="1" applyFont="1" applyBorder="1" applyAlignment="1">
      <alignment horizontal="center"/>
    </xf>
    <xf numFmtId="0" fontId="13" fillId="0" borderId="10" xfId="0" applyNumberFormat="1" applyFont="1" applyBorder="1" applyAlignment="1">
      <alignment horizontal="center" wrapText="1"/>
    </xf>
    <xf numFmtId="0" fontId="13" fillId="0" borderId="10" xfId="0" applyNumberFormat="1" applyFont="1" applyBorder="1" applyAlignment="1">
      <alignment horizontal="center"/>
    </xf>
    <xf numFmtId="0" fontId="13" fillId="0" borderId="0" xfId="0" applyFont="1" applyAlignment="1">
      <alignment horizontal="justify"/>
    </xf>
    <xf numFmtId="0" fontId="14" fillId="0" borderId="10" xfId="0" applyFont="1" applyBorder="1" applyAlignment="1">
      <alignment horizontal="center"/>
    </xf>
    <xf numFmtId="0" fontId="15" fillId="36" borderId="10" xfId="0" applyFont="1" applyFill="1" applyBorder="1" applyAlignment="1">
      <alignment horizontal="center"/>
    </xf>
    <xf numFmtId="0" fontId="12" fillId="0" borderId="10" xfId="0" applyNumberFormat="1" applyFont="1" applyBorder="1" applyAlignment="1">
      <alignment horizontal="center" wrapText="1"/>
    </xf>
    <xf numFmtId="0" fontId="12" fillId="0" borderId="10" xfId="0" applyNumberFormat="1" applyFont="1" applyBorder="1" applyAlignment="1">
      <alignment horizontal="right"/>
    </xf>
    <xf numFmtId="0" fontId="15" fillId="36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6" fillId="38" borderId="10" xfId="0" applyNumberFormat="1" applyFont="1" applyFill="1" applyBorder="1" applyAlignment="1">
      <alignment horizontal="center"/>
    </xf>
    <xf numFmtId="49" fontId="6" fillId="38" borderId="10" xfId="0" applyNumberFormat="1" applyFont="1" applyFill="1" applyBorder="1" applyAlignment="1">
      <alignment horizontal="center"/>
    </xf>
    <xf numFmtId="0" fontId="10" fillId="38" borderId="1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66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3;&#1080;&#1094;&#1077;&#1074;&#1099;&#1077;%20&#1089;&#1095;&#1077;&#1090;&#1072;%20%202018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905">
          <cell r="E905">
            <v>15959.74</v>
          </cell>
          <cell r="F905">
            <v>-64119.26</v>
          </cell>
          <cell r="G905">
            <v>100493.64</v>
          </cell>
          <cell r="H905">
            <v>105221.54</v>
          </cell>
          <cell r="I905">
            <v>145372.1</v>
          </cell>
          <cell r="J905">
            <v>-104269.82</v>
          </cell>
          <cell r="K905">
            <v>11231.840000000011</v>
          </cell>
        </row>
        <row r="906"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</row>
        <row r="907"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</row>
        <row r="909"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</row>
        <row r="910"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</row>
        <row r="912">
          <cell r="E912">
            <v>4390.52</v>
          </cell>
          <cell r="F912">
            <v>-111928.76</v>
          </cell>
          <cell r="G912">
            <v>20873.51</v>
          </cell>
          <cell r="H912">
            <v>21827.092</v>
          </cell>
          <cell r="I912">
            <v>21844.61</v>
          </cell>
          <cell r="J912">
            <v>-111946.27799999999</v>
          </cell>
          <cell r="K912">
            <v>3436.9379999999983</v>
          </cell>
        </row>
        <row r="913">
          <cell r="E913">
            <v>6252.59</v>
          </cell>
          <cell r="F913">
            <v>-6252.59</v>
          </cell>
          <cell r="G913">
            <v>39843.36</v>
          </cell>
          <cell r="H913">
            <v>41663.520000000004</v>
          </cell>
          <cell r="I913">
            <v>7968.670000000002</v>
          </cell>
          <cell r="J913">
            <v>27442.260000000006</v>
          </cell>
          <cell r="K913">
            <v>4432.429999999993</v>
          </cell>
        </row>
        <row r="914">
          <cell r="E914">
            <v>1410.58</v>
          </cell>
          <cell r="F914">
            <v>28397.8</v>
          </cell>
          <cell r="G914">
            <v>13281.12</v>
          </cell>
          <cell r="H914">
            <v>13887.834</v>
          </cell>
          <cell r="I914">
            <v>0</v>
          </cell>
          <cell r="J914">
            <v>42285.634</v>
          </cell>
          <cell r="K914">
            <v>803.866</v>
          </cell>
        </row>
        <row r="915">
          <cell r="E915">
            <v>141.19</v>
          </cell>
          <cell r="F915">
            <v>-716.795</v>
          </cell>
          <cell r="G915">
            <v>1106.76</v>
          </cell>
          <cell r="H915">
            <v>1157.3139999999999</v>
          </cell>
          <cell r="I915">
            <v>358.5</v>
          </cell>
          <cell r="J915">
            <v>82.01899999999989</v>
          </cell>
          <cell r="K915">
            <v>90.6360000000002</v>
          </cell>
        </row>
        <row r="916">
          <cell r="E916">
            <v>353</v>
          </cell>
          <cell r="F916">
            <v>-10113.24</v>
          </cell>
          <cell r="G916">
            <v>2036.4099999999999</v>
          </cell>
          <cell r="H916">
            <v>2129.4700000000003</v>
          </cell>
          <cell r="I916">
            <v>2390.88</v>
          </cell>
          <cell r="J916">
            <v>-10374.65</v>
          </cell>
          <cell r="K916">
            <v>259.9399999999996</v>
          </cell>
        </row>
        <row r="917">
          <cell r="E917">
            <v>11.45</v>
          </cell>
          <cell r="F917">
            <v>335.16</v>
          </cell>
          <cell r="G917">
            <v>66.37</v>
          </cell>
          <cell r="H917">
            <v>69.44000000000001</v>
          </cell>
          <cell r="I917">
            <v>0</v>
          </cell>
          <cell r="J917">
            <v>404.6</v>
          </cell>
          <cell r="K917">
            <v>8.379999999999995</v>
          </cell>
        </row>
        <row r="918">
          <cell r="E918">
            <v>3008.61</v>
          </cell>
          <cell r="F918">
            <v>-3008.61</v>
          </cell>
          <cell r="G918">
            <v>21028.44</v>
          </cell>
          <cell r="H918">
            <v>21989.092999999997</v>
          </cell>
          <cell r="I918">
            <v>4205.689999999999</v>
          </cell>
          <cell r="J918">
            <v>14774.792999999998</v>
          </cell>
          <cell r="K918">
            <v>2047.9570000000022</v>
          </cell>
        </row>
        <row r="919">
          <cell r="E919">
            <v>2378.46</v>
          </cell>
          <cell r="F919">
            <v>-78651.94</v>
          </cell>
          <cell r="G919">
            <v>13723.810000000001</v>
          </cell>
          <cell r="H919">
            <v>14350.764</v>
          </cell>
          <cell r="I919">
            <v>21223.595158</v>
          </cell>
          <cell r="J919">
            <v>-85524.771158</v>
          </cell>
          <cell r="K919">
            <v>1751.5060000000012</v>
          </cell>
        </row>
        <row r="920">
          <cell r="E920">
            <v>314.4</v>
          </cell>
          <cell r="F920">
            <v>-18170.89</v>
          </cell>
          <cell r="G920">
            <v>1815.02</v>
          </cell>
          <cell r="H920">
            <v>1898</v>
          </cell>
          <cell r="I920">
            <v>10182.13</v>
          </cell>
          <cell r="J920">
            <v>-26455.019999999997</v>
          </cell>
          <cell r="K920">
            <v>231.42000000000007</v>
          </cell>
        </row>
        <row r="922">
          <cell r="E922">
            <v>7152.23</v>
          </cell>
          <cell r="F922">
            <v>-7153.83</v>
          </cell>
          <cell r="G922">
            <v>44270.399999999994</v>
          </cell>
          <cell r="H922">
            <v>46292.79</v>
          </cell>
          <cell r="I922">
            <v>44270.399999999994</v>
          </cell>
          <cell r="J922">
            <v>-5131.439999999995</v>
          </cell>
          <cell r="K922">
            <v>5129.839999999989</v>
          </cell>
        </row>
        <row r="923">
          <cell r="E923">
            <v>17880.86</v>
          </cell>
          <cell r="F923">
            <v>382749.64</v>
          </cell>
          <cell r="G923">
            <v>110676</v>
          </cell>
          <cell r="H923">
            <v>115732.17</v>
          </cell>
          <cell r="I923">
            <v>0</v>
          </cell>
          <cell r="J923">
            <v>498481.81</v>
          </cell>
          <cell r="K923">
            <v>12824.690000000002</v>
          </cell>
        </row>
        <row r="924">
          <cell r="E924">
            <v>24385.82</v>
          </cell>
          <cell r="F924">
            <v>-24385.82</v>
          </cell>
          <cell r="G924">
            <v>0</v>
          </cell>
          <cell r="H924">
            <v>3828.790000000001</v>
          </cell>
          <cell r="I924">
            <v>0</v>
          </cell>
          <cell r="J924">
            <v>-20557.03</v>
          </cell>
          <cell r="K924">
            <v>20557.03</v>
          </cell>
        </row>
        <row r="925">
          <cell r="E925">
            <v>4043.53</v>
          </cell>
          <cell r="F925">
            <v>-4043.53</v>
          </cell>
          <cell r="G925">
            <v>25898.28</v>
          </cell>
          <cell r="H925">
            <v>27081.379999999997</v>
          </cell>
          <cell r="I925">
            <v>25898.28</v>
          </cell>
          <cell r="J925">
            <v>-2860.4300000000003</v>
          </cell>
          <cell r="K925">
            <v>2860.4300000000003</v>
          </cell>
        </row>
        <row r="926">
          <cell r="E926">
            <v>6726.2</v>
          </cell>
          <cell r="F926">
            <v>-6726.2</v>
          </cell>
          <cell r="G926">
            <v>55006.02</v>
          </cell>
          <cell r="H926">
            <v>55344.99</v>
          </cell>
          <cell r="I926">
            <v>55006.02</v>
          </cell>
          <cell r="J926">
            <v>-6387.229999999996</v>
          </cell>
          <cell r="K926">
            <v>6387.229999999996</v>
          </cell>
        </row>
        <row r="927">
          <cell r="E927">
            <v>8676.53</v>
          </cell>
          <cell r="F927">
            <v>-8676.53</v>
          </cell>
          <cell r="G927">
            <v>55338</v>
          </cell>
          <cell r="H927">
            <v>57865.979999999996</v>
          </cell>
          <cell r="I927">
            <v>55338</v>
          </cell>
          <cell r="J927">
            <v>-6148.550000000003</v>
          </cell>
          <cell r="K927">
            <v>6148.550000000003</v>
          </cell>
        </row>
        <row r="928">
          <cell r="E928">
            <v>0</v>
          </cell>
          <cell r="F928">
            <v>0</v>
          </cell>
          <cell r="G928">
            <v>9681.33</v>
          </cell>
          <cell r="H928">
            <v>8527.31</v>
          </cell>
          <cell r="I928">
            <v>9681.33</v>
          </cell>
          <cell r="J928">
            <v>-1154.0200000000004</v>
          </cell>
          <cell r="K928">
            <v>1154.0200000000004</v>
          </cell>
        </row>
        <row r="929">
          <cell r="E929">
            <v>6990.58</v>
          </cell>
          <cell r="F929">
            <v>-6990.58</v>
          </cell>
          <cell r="G929">
            <v>43385.16</v>
          </cell>
          <cell r="H929">
            <v>45366.780000000006</v>
          </cell>
          <cell r="I929">
            <v>43385.16</v>
          </cell>
          <cell r="J929">
            <v>-5008.959999999999</v>
          </cell>
          <cell r="K929">
            <v>5008.959999999999</v>
          </cell>
        </row>
        <row r="930">
          <cell r="E930">
            <v>364.32</v>
          </cell>
          <cell r="F930">
            <v>-364.32</v>
          </cell>
          <cell r="G930">
            <v>4916.1</v>
          </cell>
          <cell r="H930">
            <v>5136.660000000001</v>
          </cell>
          <cell r="I930">
            <v>4916.1</v>
          </cell>
          <cell r="J930">
            <v>-143.7599999999993</v>
          </cell>
          <cell r="K930">
            <v>143.7599999999993</v>
          </cell>
        </row>
        <row r="931">
          <cell r="E931">
            <v>1313.58</v>
          </cell>
          <cell r="F931">
            <v>-1313.58</v>
          </cell>
          <cell r="G931">
            <v>34048.31</v>
          </cell>
          <cell r="H931">
            <v>34852.47</v>
          </cell>
          <cell r="I931">
            <v>34048.31</v>
          </cell>
          <cell r="J931">
            <v>-509.41999999999825</v>
          </cell>
          <cell r="K931">
            <v>509.41999999999825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zoomScale="80" zoomScaleNormal="80" zoomScalePageLayoutView="0" workbookViewId="0" topLeftCell="A1">
      <selection activeCell="A32" sqref="A6:IV32"/>
    </sheetView>
  </sheetViews>
  <sheetFormatPr defaultColWidth="11.57421875" defaultRowHeight="12.75"/>
  <cols>
    <col min="1" max="1" width="8.421875" style="0" customWidth="1"/>
    <col min="2" max="2" width="29.8515625" style="0" customWidth="1"/>
    <col min="3" max="3" width="11.57421875" style="0" customWidth="1"/>
    <col min="4" max="4" width="17.8515625" style="0" customWidth="1"/>
    <col min="5" max="5" width="19.7109375" style="0" customWidth="1"/>
    <col min="6" max="6" width="18.421875" style="0" customWidth="1"/>
    <col min="7" max="7" width="16.57421875" style="0" customWidth="1"/>
    <col min="8" max="8" width="21.57421875" style="0" customWidth="1"/>
    <col min="9" max="9" width="20.140625" style="0" customWidth="1"/>
    <col min="10" max="10" width="21.00390625" style="0" customWidth="1"/>
    <col min="11" max="11" width="16.28125" style="0" customWidth="1"/>
  </cols>
  <sheetData>
    <row r="1" spans="1:11" ht="18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5.75">
      <c r="A2" s="1"/>
      <c r="B2" s="2"/>
      <c r="C2" s="1"/>
      <c r="D2" s="1"/>
      <c r="E2" s="1"/>
      <c r="F2" s="1"/>
      <c r="G2" s="1"/>
      <c r="H2" s="1"/>
      <c r="I2" s="1"/>
      <c r="J2" s="1"/>
      <c r="K2" s="3"/>
    </row>
    <row r="3" spans="1:11" ht="12.75" customHeight="1">
      <c r="A3" s="48" t="s">
        <v>1</v>
      </c>
      <c r="B3" s="49" t="s">
        <v>2</v>
      </c>
      <c r="C3" s="49"/>
      <c r="D3" s="50" t="s">
        <v>3</v>
      </c>
      <c r="E3" s="50" t="s">
        <v>4</v>
      </c>
      <c r="F3" s="51" t="s">
        <v>5</v>
      </c>
      <c r="G3" s="51" t="s">
        <v>6</v>
      </c>
      <c r="H3" s="51" t="s">
        <v>7</v>
      </c>
      <c r="I3" s="50" t="s">
        <v>8</v>
      </c>
      <c r="J3" s="50" t="s">
        <v>9</v>
      </c>
      <c r="K3" s="50" t="s">
        <v>10</v>
      </c>
    </row>
    <row r="4" spans="1:11" ht="29.25" customHeight="1">
      <c r="A4" s="48"/>
      <c r="B4" s="5" t="s">
        <v>11</v>
      </c>
      <c r="C4" s="5" t="s">
        <v>12</v>
      </c>
      <c r="D4" s="50"/>
      <c r="E4" s="50"/>
      <c r="F4" s="51"/>
      <c r="G4" s="51"/>
      <c r="H4" s="51"/>
      <c r="I4" s="51"/>
      <c r="J4" s="51"/>
      <c r="K4" s="50"/>
    </row>
    <row r="5" spans="1:11" ht="15.75">
      <c r="A5" s="6">
        <v>28</v>
      </c>
      <c r="B5" s="7" t="s">
        <v>13</v>
      </c>
      <c r="C5" s="7">
        <v>168</v>
      </c>
      <c r="D5" s="6"/>
      <c r="E5" s="6"/>
      <c r="F5" s="6"/>
      <c r="G5" s="6"/>
      <c r="H5" s="6"/>
      <c r="I5" s="6"/>
      <c r="J5" s="6"/>
      <c r="K5" s="8" t="s">
        <v>14</v>
      </c>
    </row>
    <row r="6" spans="1:11" ht="15" hidden="1">
      <c r="A6" s="9">
        <v>3</v>
      </c>
      <c r="B6" s="10"/>
      <c r="C6" s="10"/>
      <c r="D6" s="11">
        <f>'[1]Лицевые счета домов свод'!E905</f>
        <v>15959.74</v>
      </c>
      <c r="E6" s="11">
        <f>'[1]Лицевые счета домов свод'!F905</f>
        <v>-64119.26</v>
      </c>
      <c r="F6" s="11">
        <f>'[1]Лицевые счета домов свод'!G905</f>
        <v>100493.64</v>
      </c>
      <c r="G6" s="11">
        <f>'[1]Лицевые счета домов свод'!H905</f>
        <v>105221.54</v>
      </c>
      <c r="H6" s="11">
        <f>'[1]Лицевые счета домов свод'!I905</f>
        <v>145372.1</v>
      </c>
      <c r="I6" s="11">
        <f>'[1]Лицевые счета домов свод'!J905</f>
        <v>-104269.82</v>
      </c>
      <c r="J6" s="11">
        <f>'[1]Лицевые счета домов свод'!K905</f>
        <v>11231.840000000011</v>
      </c>
      <c r="K6" s="12"/>
    </row>
    <row r="7" spans="1:11" ht="15" hidden="1">
      <c r="A7" s="10"/>
      <c r="B7" s="10"/>
      <c r="C7" s="10"/>
      <c r="D7" s="11">
        <f>'[1]Лицевые счета домов свод'!E906</f>
        <v>0</v>
      </c>
      <c r="E7" s="11">
        <f>'[1]Лицевые счета домов свод'!F906</f>
        <v>0</v>
      </c>
      <c r="F7" s="11">
        <f>'[1]Лицевые счета домов свод'!G906</f>
        <v>0</v>
      </c>
      <c r="G7" s="11">
        <f>'[1]Лицевые счета домов свод'!H906</f>
        <v>0</v>
      </c>
      <c r="H7" s="11">
        <f>'[1]Лицевые счета домов свод'!I906</f>
        <v>0</v>
      </c>
      <c r="I7" s="11">
        <f>'[1]Лицевые счета домов свод'!J906</f>
        <v>0</v>
      </c>
      <c r="J7" s="11">
        <f>'[1]Лицевые счета домов свод'!K906</f>
        <v>0</v>
      </c>
      <c r="K7" s="12"/>
    </row>
    <row r="8" spans="1:11" ht="15" hidden="1">
      <c r="A8" s="10"/>
      <c r="B8" s="10"/>
      <c r="C8" s="10"/>
      <c r="D8" s="11">
        <f>'[1]Лицевые счета домов свод'!E907</f>
        <v>0</v>
      </c>
      <c r="E8" s="11">
        <f>'[1]Лицевые счета домов свод'!F907</f>
        <v>0</v>
      </c>
      <c r="F8" s="11">
        <f>'[1]Лицевые счета домов свод'!G907</f>
        <v>0</v>
      </c>
      <c r="G8" s="11">
        <f>'[1]Лицевые счета домов свод'!H907</f>
        <v>0</v>
      </c>
      <c r="H8" s="11">
        <f>'[1]Лицевые счета домов свод'!I907</f>
        <v>0</v>
      </c>
      <c r="I8" s="11">
        <f>'[1]Лицевые счета домов свод'!J907</f>
        <v>0</v>
      </c>
      <c r="J8" s="11">
        <f>'[1]Лицевые счета домов свод'!K907</f>
        <v>0</v>
      </c>
      <c r="K8" s="12"/>
    </row>
    <row r="9" spans="1:11" ht="15" hidden="1">
      <c r="A9" s="10"/>
      <c r="B9" s="10"/>
      <c r="C9" s="10"/>
      <c r="D9" s="11">
        <f>'[1]Лицевые счета домов свод'!E908</f>
        <v>0</v>
      </c>
      <c r="E9" s="11">
        <f>'[1]Лицевые счета домов свод'!F908</f>
        <v>0</v>
      </c>
      <c r="F9" s="11">
        <f>'[1]Лицевые счета домов свод'!G908</f>
        <v>0</v>
      </c>
      <c r="G9" s="11">
        <f>'[1]Лицевые счета домов свод'!H908</f>
        <v>0</v>
      </c>
      <c r="H9" s="11">
        <f>'[1]Лицевые счета домов свод'!I908</f>
        <v>0</v>
      </c>
      <c r="I9" s="11">
        <f>'[1]Лицевые счета домов свод'!J908</f>
        <v>0</v>
      </c>
      <c r="J9" s="11">
        <f>'[1]Лицевые счета домов свод'!K908</f>
        <v>0</v>
      </c>
      <c r="K9" s="12"/>
    </row>
    <row r="10" spans="1:11" ht="15" hidden="1">
      <c r="A10" s="10"/>
      <c r="B10" s="10"/>
      <c r="C10" s="10"/>
      <c r="D10" s="11">
        <f>'[1]Лицевые счета домов свод'!E909</f>
        <v>0</v>
      </c>
      <c r="E10" s="11">
        <f>'[1]Лицевые счета домов свод'!F909</f>
        <v>0</v>
      </c>
      <c r="F10" s="11">
        <f>'[1]Лицевые счета домов свод'!G909</f>
        <v>0</v>
      </c>
      <c r="G10" s="11">
        <f>'[1]Лицевые счета домов свод'!H909</f>
        <v>0</v>
      </c>
      <c r="H10" s="11">
        <f>'[1]Лицевые счета домов свод'!I909</f>
        <v>0</v>
      </c>
      <c r="I10" s="11">
        <f>'[1]Лицевые счета домов свод'!J909</f>
        <v>0</v>
      </c>
      <c r="J10" s="11">
        <f>'[1]Лицевые счета домов свод'!K909</f>
        <v>0</v>
      </c>
      <c r="K10" s="12"/>
    </row>
    <row r="11" spans="1:11" ht="15" hidden="1">
      <c r="A11" s="10"/>
      <c r="B11" s="10"/>
      <c r="C11" s="10"/>
      <c r="D11" s="11">
        <f>'[1]Лицевые счета домов свод'!E910</f>
        <v>0</v>
      </c>
      <c r="E11" s="11">
        <f>'[1]Лицевые счета домов свод'!F910</f>
        <v>0</v>
      </c>
      <c r="F11" s="11">
        <f>'[1]Лицевые счета домов свод'!G910</f>
        <v>0</v>
      </c>
      <c r="G11" s="11">
        <f>'[1]Лицевые счета домов свод'!H910</f>
        <v>0</v>
      </c>
      <c r="H11" s="11">
        <f>'[1]Лицевые счета домов свод'!I910</f>
        <v>0</v>
      </c>
      <c r="I11" s="11">
        <f>'[1]Лицевые счета домов свод'!J910</f>
        <v>0</v>
      </c>
      <c r="J11" s="11">
        <f>'[1]Лицевые счета домов свод'!K910</f>
        <v>0</v>
      </c>
      <c r="K11" s="12"/>
    </row>
    <row r="12" spans="1:11" ht="15.75" hidden="1">
      <c r="A12" s="10"/>
      <c r="B12" s="10"/>
      <c r="C12" s="10"/>
      <c r="D12" s="4">
        <f aca="true" t="shared" si="0" ref="D12:J12">SUM(D5:D11)</f>
        <v>15959.74</v>
      </c>
      <c r="E12" s="4">
        <f t="shared" si="0"/>
        <v>-64119.26</v>
      </c>
      <c r="F12" s="4">
        <f t="shared" si="0"/>
        <v>100493.64</v>
      </c>
      <c r="G12" s="4">
        <f t="shared" si="0"/>
        <v>105221.54</v>
      </c>
      <c r="H12" s="4">
        <f t="shared" si="0"/>
        <v>145372.1</v>
      </c>
      <c r="I12" s="4">
        <f t="shared" si="0"/>
        <v>-104269.82</v>
      </c>
      <c r="J12" s="4">
        <f t="shared" si="0"/>
        <v>11231.840000000011</v>
      </c>
      <c r="K12" s="13"/>
    </row>
    <row r="13" spans="1:11" ht="18.75" customHeight="1" hidden="1">
      <c r="A13" s="10"/>
      <c r="B13" s="10"/>
      <c r="C13" s="10"/>
      <c r="D13" s="11">
        <f>'[1]Лицевые счета домов свод'!E912</f>
        <v>4390.52</v>
      </c>
      <c r="E13" s="11">
        <f>'[1]Лицевые счета домов свод'!F912</f>
        <v>-111928.76</v>
      </c>
      <c r="F13" s="11">
        <f>'[1]Лицевые счета домов свод'!G912</f>
        <v>20873.51</v>
      </c>
      <c r="G13" s="14">
        <f>'[1]Лицевые счета домов свод'!H912</f>
        <v>21827.092</v>
      </c>
      <c r="H13" s="11">
        <f>'[1]Лицевые счета домов свод'!I912</f>
        <v>21844.61</v>
      </c>
      <c r="I13" s="11">
        <f>'[1]Лицевые счета домов свод'!J912</f>
        <v>-111946.27799999999</v>
      </c>
      <c r="J13" s="11">
        <f>'[1]Лицевые счета домов свод'!K912</f>
        <v>3436.9379999999983</v>
      </c>
      <c r="K13" s="12"/>
    </row>
    <row r="14" spans="1:11" ht="30" customHeight="1" hidden="1">
      <c r="A14" s="10"/>
      <c r="B14" s="10"/>
      <c r="C14" s="10"/>
      <c r="D14" s="11">
        <f>'[1]Лицевые счета домов свод'!E913</f>
        <v>6252.59</v>
      </c>
      <c r="E14" s="11">
        <f>'[1]Лицевые счета домов свод'!F913</f>
        <v>-6252.59</v>
      </c>
      <c r="F14" s="11">
        <f>'[1]Лицевые счета домов свод'!G913</f>
        <v>39843.36</v>
      </c>
      <c r="G14" s="11">
        <f>'[1]Лицевые счета домов свод'!H913</f>
        <v>41663.520000000004</v>
      </c>
      <c r="H14" s="11">
        <f>'[1]Лицевые счета домов свод'!I913</f>
        <v>7968.670000000002</v>
      </c>
      <c r="I14" s="11">
        <f>'[1]Лицевые счета домов свод'!J913</f>
        <v>27442.260000000006</v>
      </c>
      <c r="J14" s="11">
        <f>'[1]Лицевые счета домов свод'!K913</f>
        <v>4432.429999999993</v>
      </c>
      <c r="K14" s="12"/>
    </row>
    <row r="15" spans="1:11" ht="33.75" customHeight="1" hidden="1">
      <c r="A15" s="10"/>
      <c r="B15" s="10"/>
      <c r="C15" s="10"/>
      <c r="D15" s="11">
        <f>'[1]Лицевые счета домов свод'!E914</f>
        <v>1410.58</v>
      </c>
      <c r="E15" s="11">
        <f>'[1]Лицевые счета домов свод'!F914</f>
        <v>28397.8</v>
      </c>
      <c r="F15" s="11">
        <f>'[1]Лицевые счета домов свод'!G914</f>
        <v>13281.12</v>
      </c>
      <c r="G15" s="11">
        <f>'[1]Лицевые счета домов свод'!H914</f>
        <v>13887.834</v>
      </c>
      <c r="H15" s="11">
        <f>'[1]Лицевые счета домов свод'!I914</f>
        <v>0</v>
      </c>
      <c r="I15" s="11">
        <f>'[1]Лицевые счета домов свод'!J914</f>
        <v>42285.634</v>
      </c>
      <c r="J15" s="11">
        <f>'[1]Лицевые счета домов свод'!K914</f>
        <v>803.866</v>
      </c>
      <c r="K15" s="12"/>
    </row>
    <row r="16" spans="1:11" ht="33.75" customHeight="1" hidden="1">
      <c r="A16" s="10"/>
      <c r="B16" s="10"/>
      <c r="C16" s="10"/>
      <c r="D16" s="11">
        <f>'[1]Лицевые счета домов свод'!E915</f>
        <v>141.19</v>
      </c>
      <c r="E16" s="11">
        <f>'[1]Лицевые счета домов свод'!F915</f>
        <v>-716.795</v>
      </c>
      <c r="F16" s="11">
        <f>'[1]Лицевые счета домов свод'!G915</f>
        <v>1106.76</v>
      </c>
      <c r="G16" s="11">
        <f>'[1]Лицевые счета домов свод'!H915</f>
        <v>1157.3139999999999</v>
      </c>
      <c r="H16" s="11">
        <f>'[1]Лицевые счета домов свод'!I915</f>
        <v>358.5</v>
      </c>
      <c r="I16" s="11">
        <f>'[1]Лицевые счета домов свод'!J915</f>
        <v>82.01899999999989</v>
      </c>
      <c r="J16" s="11">
        <f>'[1]Лицевые счета домов свод'!K915</f>
        <v>90.6360000000002</v>
      </c>
      <c r="K16" s="12"/>
    </row>
    <row r="17" spans="1:11" ht="15" hidden="1">
      <c r="A17" s="10"/>
      <c r="B17" s="10"/>
      <c r="C17" s="10"/>
      <c r="D17" s="11">
        <f>'[1]Лицевые счета домов свод'!E916</f>
        <v>353</v>
      </c>
      <c r="E17" s="11">
        <f>'[1]Лицевые счета домов свод'!F916</f>
        <v>-10113.24</v>
      </c>
      <c r="F17" s="11">
        <f>'[1]Лицевые счета домов свод'!G916</f>
        <v>2036.4099999999999</v>
      </c>
      <c r="G17" s="11">
        <f>'[1]Лицевые счета домов свод'!H916</f>
        <v>2129.4700000000003</v>
      </c>
      <c r="H17" s="11">
        <f>'[1]Лицевые счета домов свод'!I916</f>
        <v>2390.88</v>
      </c>
      <c r="I17" s="11">
        <f>'[1]Лицевые счета домов свод'!J916</f>
        <v>-10374.65</v>
      </c>
      <c r="J17" s="11">
        <f>'[1]Лицевые счета домов свод'!K916</f>
        <v>259.9399999999996</v>
      </c>
      <c r="K17" s="12"/>
    </row>
    <row r="18" spans="1:11" ht="29.25" customHeight="1" hidden="1">
      <c r="A18" s="10"/>
      <c r="B18" s="10"/>
      <c r="C18" s="10"/>
      <c r="D18" s="11">
        <f>'[1]Лицевые счета домов свод'!E917</f>
        <v>11.45</v>
      </c>
      <c r="E18" s="11">
        <f>'[1]Лицевые счета домов свод'!F917</f>
        <v>335.16</v>
      </c>
      <c r="F18" s="11">
        <f>'[1]Лицевые счета домов свод'!G917</f>
        <v>66.37</v>
      </c>
      <c r="G18" s="11">
        <f>'[1]Лицевые счета домов свод'!H917</f>
        <v>69.44000000000001</v>
      </c>
      <c r="H18" s="11">
        <f>'[1]Лицевые счета домов свод'!I917</f>
        <v>0</v>
      </c>
      <c r="I18" s="11">
        <f>'[1]Лицевые счета домов свод'!J917</f>
        <v>404.6</v>
      </c>
      <c r="J18" s="11">
        <f>'[1]Лицевые счета домов свод'!K917</f>
        <v>8.379999999999995</v>
      </c>
      <c r="K18" s="12"/>
    </row>
    <row r="19" spans="1:11" ht="45.75" customHeight="1" hidden="1">
      <c r="A19" s="10"/>
      <c r="B19" s="10"/>
      <c r="C19" s="10"/>
      <c r="D19" s="11">
        <f>'[1]Лицевые счета домов свод'!E918</f>
        <v>3008.61</v>
      </c>
      <c r="E19" s="11">
        <f>'[1]Лицевые счета домов свод'!F918</f>
        <v>-3008.61</v>
      </c>
      <c r="F19" s="11">
        <f>'[1]Лицевые счета домов свод'!G918</f>
        <v>21028.44</v>
      </c>
      <c r="G19" s="11">
        <f>'[1]Лицевые счета домов свод'!H918</f>
        <v>21989.092999999997</v>
      </c>
      <c r="H19" s="11">
        <f>'[1]Лицевые счета домов свод'!I918</f>
        <v>4205.689999999999</v>
      </c>
      <c r="I19" s="11">
        <f>'[1]Лицевые счета домов свод'!J918</f>
        <v>14774.792999999998</v>
      </c>
      <c r="J19" s="11">
        <f>'[1]Лицевые счета домов свод'!K918</f>
        <v>2047.9570000000022</v>
      </c>
      <c r="K19" s="12"/>
    </row>
    <row r="20" spans="1:11" ht="27.75" customHeight="1" hidden="1">
      <c r="A20" s="10"/>
      <c r="B20" s="10"/>
      <c r="C20" s="10"/>
      <c r="D20" s="11">
        <f>'[1]Лицевые счета домов свод'!E919</f>
        <v>2378.46</v>
      </c>
      <c r="E20" s="11">
        <f>'[1]Лицевые счета домов свод'!F919</f>
        <v>-78651.94</v>
      </c>
      <c r="F20" s="11">
        <f>'[1]Лицевые счета домов свод'!G919</f>
        <v>13723.810000000001</v>
      </c>
      <c r="G20" s="11">
        <f>'[1]Лицевые счета домов свод'!H919</f>
        <v>14350.764</v>
      </c>
      <c r="H20" s="14">
        <f>'[1]Лицевые счета домов свод'!I919</f>
        <v>21223.595158</v>
      </c>
      <c r="I20" s="14">
        <f>'[1]Лицевые счета домов свод'!J919</f>
        <v>-85524.771158</v>
      </c>
      <c r="J20" s="11">
        <f>'[1]Лицевые счета домов свод'!K919</f>
        <v>1751.5060000000012</v>
      </c>
      <c r="K20" s="12"/>
    </row>
    <row r="21" spans="1:11" ht="40.5" customHeight="1" hidden="1">
      <c r="A21" s="10"/>
      <c r="B21" s="10"/>
      <c r="C21" s="10"/>
      <c r="D21" s="11">
        <f>'[1]Лицевые счета домов свод'!E920</f>
        <v>314.4</v>
      </c>
      <c r="E21" s="11">
        <f>'[1]Лицевые счета домов свод'!F920</f>
        <v>-18170.89</v>
      </c>
      <c r="F21" s="11">
        <f>'[1]Лицевые счета домов свод'!G920</f>
        <v>1815.02</v>
      </c>
      <c r="G21" s="11">
        <f>'[1]Лицевые счета домов свод'!H920</f>
        <v>1898</v>
      </c>
      <c r="H21" s="11">
        <f>'[1]Лицевые счета домов свод'!I920</f>
        <v>10182.13</v>
      </c>
      <c r="I21" s="11">
        <f>'[1]Лицевые счета домов свод'!J920</f>
        <v>-26455.019999999997</v>
      </c>
      <c r="J21" s="11">
        <f>'[1]Лицевые счета домов свод'!K920</f>
        <v>231.42000000000007</v>
      </c>
      <c r="K21" s="12"/>
    </row>
    <row r="22" spans="1:11" ht="15.75" hidden="1">
      <c r="A22" s="10"/>
      <c r="B22" s="10"/>
      <c r="C22" s="10"/>
      <c r="D22" s="4">
        <f aca="true" t="shared" si="1" ref="D22:J22">SUM(D13:D21)</f>
        <v>18260.800000000003</v>
      </c>
      <c r="E22" s="15">
        <f t="shared" si="1"/>
        <v>-200109.865</v>
      </c>
      <c r="F22" s="4">
        <f t="shared" si="1"/>
        <v>113774.79999999999</v>
      </c>
      <c r="G22" s="15">
        <f t="shared" si="1"/>
        <v>118972.527</v>
      </c>
      <c r="H22" s="15">
        <f t="shared" si="1"/>
        <v>68174.075158</v>
      </c>
      <c r="I22" s="15">
        <f t="shared" si="1"/>
        <v>-149311.41315799998</v>
      </c>
      <c r="J22" s="15">
        <f t="shared" si="1"/>
        <v>13063.072999999993</v>
      </c>
      <c r="K22" s="13"/>
    </row>
    <row r="23" spans="1:11" ht="15" hidden="1">
      <c r="A23" s="10"/>
      <c r="B23" s="10"/>
      <c r="C23" s="10"/>
      <c r="D23" s="11">
        <f>'[1]Лицевые счета домов свод'!E922</f>
        <v>7152.23</v>
      </c>
      <c r="E23" s="11">
        <f>'[1]Лицевые счета домов свод'!F922</f>
        <v>-7153.83</v>
      </c>
      <c r="F23" s="11">
        <f>'[1]Лицевые счета домов свод'!G922</f>
        <v>44270.399999999994</v>
      </c>
      <c r="G23" s="11">
        <f>'[1]Лицевые счета домов свод'!H922</f>
        <v>46292.79</v>
      </c>
      <c r="H23" s="11">
        <f>'[1]Лицевые счета домов свод'!I922</f>
        <v>44270.399999999994</v>
      </c>
      <c r="I23" s="11">
        <f>'[1]Лицевые счета домов свод'!J922</f>
        <v>-5131.439999999995</v>
      </c>
      <c r="J23" s="11">
        <f>'[1]Лицевые счета домов свод'!K922</f>
        <v>5129.839999999989</v>
      </c>
      <c r="K23" s="12"/>
    </row>
    <row r="24" spans="1:11" ht="15" hidden="1">
      <c r="A24" s="10"/>
      <c r="B24" s="10"/>
      <c r="C24" s="10"/>
      <c r="D24" s="11">
        <f>'[1]Лицевые счета домов свод'!E923</f>
        <v>17880.86</v>
      </c>
      <c r="E24" s="11">
        <f>'[1]Лицевые счета домов свод'!F923</f>
        <v>382749.64</v>
      </c>
      <c r="F24" s="11">
        <f>'[1]Лицевые счета домов свод'!G923</f>
        <v>110676</v>
      </c>
      <c r="G24" s="11">
        <f>'[1]Лицевые счета домов свод'!H923</f>
        <v>115732.17</v>
      </c>
      <c r="H24" s="11">
        <f>'[1]Лицевые счета домов свод'!I923</f>
        <v>0</v>
      </c>
      <c r="I24" s="11">
        <f>'[1]Лицевые счета домов свод'!J923</f>
        <v>498481.81</v>
      </c>
      <c r="J24" s="11">
        <f>'[1]Лицевые счета домов свод'!K923</f>
        <v>12824.690000000002</v>
      </c>
      <c r="K24" s="12"/>
    </row>
    <row r="25" spans="1:11" ht="15" hidden="1">
      <c r="A25" s="10"/>
      <c r="B25" s="10"/>
      <c r="C25" s="10"/>
      <c r="D25" s="11">
        <f>'[1]Лицевые счета домов свод'!E924</f>
        <v>24385.82</v>
      </c>
      <c r="E25" s="11">
        <f>'[1]Лицевые счета домов свод'!F924</f>
        <v>-24385.82</v>
      </c>
      <c r="F25" s="11">
        <f>'[1]Лицевые счета домов свод'!G924</f>
        <v>0</v>
      </c>
      <c r="G25" s="11">
        <f>'[1]Лицевые счета домов свод'!H924</f>
        <v>3828.790000000001</v>
      </c>
      <c r="H25" s="11">
        <f>'[1]Лицевые счета домов свод'!I924</f>
        <v>0</v>
      </c>
      <c r="I25" s="11">
        <f>'[1]Лицевые счета домов свод'!J924</f>
        <v>-20557.03</v>
      </c>
      <c r="J25" s="11">
        <f>'[1]Лицевые счета домов свод'!K924</f>
        <v>20557.03</v>
      </c>
      <c r="K25" s="12"/>
    </row>
    <row r="26" spans="1:11" ht="15" hidden="1">
      <c r="A26" s="10"/>
      <c r="B26" s="10"/>
      <c r="C26" s="10"/>
      <c r="D26" s="11">
        <f>'[1]Лицевые счета домов свод'!E925</f>
        <v>4043.53</v>
      </c>
      <c r="E26" s="11">
        <f>'[1]Лицевые счета домов свод'!F925</f>
        <v>-4043.53</v>
      </c>
      <c r="F26" s="11">
        <f>'[1]Лицевые счета домов свод'!G925</f>
        <v>25898.28</v>
      </c>
      <c r="G26" s="11">
        <f>'[1]Лицевые счета домов свод'!H925</f>
        <v>27081.379999999997</v>
      </c>
      <c r="H26" s="11">
        <f>'[1]Лицевые счета домов свод'!I925</f>
        <v>25898.28</v>
      </c>
      <c r="I26" s="11">
        <f>'[1]Лицевые счета домов свод'!J925</f>
        <v>-2860.4300000000003</v>
      </c>
      <c r="J26" s="11">
        <f>'[1]Лицевые счета домов свод'!K925</f>
        <v>2860.4300000000003</v>
      </c>
      <c r="K26" s="12"/>
    </row>
    <row r="27" spans="1:11" ht="15" hidden="1">
      <c r="A27" s="10"/>
      <c r="B27" s="10"/>
      <c r="C27" s="10"/>
      <c r="D27" s="11">
        <f>'[1]Лицевые счета домов свод'!E926</f>
        <v>6726.2</v>
      </c>
      <c r="E27" s="11">
        <f>'[1]Лицевые счета домов свод'!F926</f>
        <v>-6726.2</v>
      </c>
      <c r="F27" s="11">
        <f>'[1]Лицевые счета домов свод'!G926</f>
        <v>55006.02</v>
      </c>
      <c r="G27" s="11">
        <f>'[1]Лицевые счета домов свод'!H926</f>
        <v>55344.99</v>
      </c>
      <c r="H27" s="11">
        <f>'[1]Лицевые счета домов свод'!I926</f>
        <v>55006.02</v>
      </c>
      <c r="I27" s="11">
        <f>'[1]Лицевые счета домов свод'!J926</f>
        <v>-6387.229999999996</v>
      </c>
      <c r="J27" s="11">
        <f>'[1]Лицевые счета домов свод'!K926</f>
        <v>6387.229999999996</v>
      </c>
      <c r="K27" s="12"/>
    </row>
    <row r="28" spans="1:11" ht="15" hidden="1">
      <c r="A28" s="10"/>
      <c r="B28" s="10"/>
      <c r="C28" s="10"/>
      <c r="D28" s="11">
        <f>'[1]Лицевые счета домов свод'!E927</f>
        <v>8676.53</v>
      </c>
      <c r="E28" s="11">
        <f>'[1]Лицевые счета домов свод'!F927</f>
        <v>-8676.53</v>
      </c>
      <c r="F28" s="11">
        <f>'[1]Лицевые счета домов свод'!G927</f>
        <v>55338</v>
      </c>
      <c r="G28" s="11">
        <f>'[1]Лицевые счета домов свод'!H927</f>
        <v>57865.979999999996</v>
      </c>
      <c r="H28" s="11">
        <f>'[1]Лицевые счета домов свод'!I927</f>
        <v>55338</v>
      </c>
      <c r="I28" s="11">
        <f>'[1]Лицевые счета домов свод'!J927</f>
        <v>-6148.550000000003</v>
      </c>
      <c r="J28" s="11">
        <f>'[1]Лицевые счета домов свод'!K927</f>
        <v>6148.550000000003</v>
      </c>
      <c r="K28" s="12"/>
    </row>
    <row r="29" spans="1:11" ht="15" hidden="1">
      <c r="A29" s="10"/>
      <c r="B29" s="10"/>
      <c r="C29" s="10"/>
      <c r="D29" s="11">
        <f>'[1]Лицевые счета домов свод'!E928</f>
        <v>0</v>
      </c>
      <c r="E29" s="11">
        <f>'[1]Лицевые счета домов свод'!F928</f>
        <v>0</v>
      </c>
      <c r="F29" s="11">
        <f>'[1]Лицевые счета домов свод'!G928</f>
        <v>9681.33</v>
      </c>
      <c r="G29" s="11">
        <f>'[1]Лицевые счета домов свод'!H928</f>
        <v>8527.31</v>
      </c>
      <c r="H29" s="11">
        <f>'[1]Лицевые счета домов свод'!I928</f>
        <v>9681.33</v>
      </c>
      <c r="I29" s="11">
        <f>'[1]Лицевые счета домов свод'!J928</f>
        <v>-1154.0200000000004</v>
      </c>
      <c r="J29" s="11">
        <f>'[1]Лицевые счета домов свод'!K928</f>
        <v>1154.0200000000004</v>
      </c>
      <c r="K29" s="12"/>
    </row>
    <row r="30" spans="1:11" ht="15" hidden="1">
      <c r="A30" s="10"/>
      <c r="B30" s="10"/>
      <c r="C30" s="10"/>
      <c r="D30" s="11">
        <f>'[1]Лицевые счета домов свод'!E929</f>
        <v>6990.58</v>
      </c>
      <c r="E30" s="11">
        <f>'[1]Лицевые счета домов свод'!F929</f>
        <v>-6990.58</v>
      </c>
      <c r="F30" s="11">
        <f>'[1]Лицевые счета домов свод'!G929</f>
        <v>43385.16</v>
      </c>
      <c r="G30" s="11">
        <f>'[1]Лицевые счета домов свод'!H929</f>
        <v>45366.780000000006</v>
      </c>
      <c r="H30" s="11">
        <f>'[1]Лицевые счета домов свод'!I929</f>
        <v>43385.16</v>
      </c>
      <c r="I30" s="11">
        <f>'[1]Лицевые счета домов свод'!J929</f>
        <v>-5008.959999999999</v>
      </c>
      <c r="J30" s="11">
        <f>'[1]Лицевые счета домов свод'!K929</f>
        <v>5008.959999999999</v>
      </c>
      <c r="K30" s="12"/>
    </row>
    <row r="31" spans="1:11" ht="15" hidden="1">
      <c r="A31" s="10"/>
      <c r="B31" s="10"/>
      <c r="C31" s="10"/>
      <c r="D31" s="11">
        <f>'[1]Лицевые счета домов свод'!E930</f>
        <v>364.32</v>
      </c>
      <c r="E31" s="11">
        <f>'[1]Лицевые счета домов свод'!F930</f>
        <v>-364.32</v>
      </c>
      <c r="F31" s="11">
        <f>'[1]Лицевые счета домов свод'!G930</f>
        <v>4916.1</v>
      </c>
      <c r="G31" s="11">
        <f>'[1]Лицевые счета домов свод'!H930</f>
        <v>5136.660000000001</v>
      </c>
      <c r="H31" s="11">
        <f>'[1]Лицевые счета домов свод'!I930</f>
        <v>4916.1</v>
      </c>
      <c r="I31" s="11">
        <f>'[1]Лицевые счета домов свод'!J930</f>
        <v>-143.7599999999993</v>
      </c>
      <c r="J31" s="11">
        <f>'[1]Лицевые счета домов свод'!K930</f>
        <v>143.7599999999993</v>
      </c>
      <c r="K31" s="12"/>
    </row>
    <row r="32" spans="1:11" ht="15" hidden="1">
      <c r="A32" s="10"/>
      <c r="B32" s="10"/>
      <c r="C32" s="10"/>
      <c r="D32" s="11">
        <f>'[1]Лицевые счета домов свод'!E931</f>
        <v>1313.58</v>
      </c>
      <c r="E32" s="11">
        <f>'[1]Лицевые счета домов свод'!F931</f>
        <v>-1313.58</v>
      </c>
      <c r="F32" s="11">
        <f>'[1]Лицевые счета домов свод'!G931</f>
        <v>34048.31</v>
      </c>
      <c r="G32" s="11">
        <f>'[1]Лицевые счета домов свод'!H931</f>
        <v>34852.47</v>
      </c>
      <c r="H32" s="11">
        <f>'[1]Лицевые счета домов свод'!I931</f>
        <v>34048.31</v>
      </c>
      <c r="I32" s="11">
        <f>'[1]Лицевые счета домов свод'!J931</f>
        <v>-509.41999999999825</v>
      </c>
      <c r="J32" s="11">
        <f>'[1]Лицевые счета домов свод'!K931</f>
        <v>509.41999999999825</v>
      </c>
      <c r="K32" s="12"/>
    </row>
    <row r="33" spans="1:11" ht="15.75">
      <c r="A33" s="6"/>
      <c r="B33" s="52" t="s">
        <v>15</v>
      </c>
      <c r="C33" s="52"/>
      <c r="D33" s="16">
        <f aca="true" t="shared" si="2" ref="D33:J33">SUM(D23:D32)+D12+D22</f>
        <v>111754.19000000002</v>
      </c>
      <c r="E33" s="17">
        <f t="shared" si="2"/>
        <v>58866.12499999988</v>
      </c>
      <c r="F33" s="16">
        <f t="shared" si="2"/>
        <v>597488.0399999999</v>
      </c>
      <c r="G33" s="17">
        <f t="shared" si="2"/>
        <v>624223.3869999999</v>
      </c>
      <c r="H33" s="17">
        <f t="shared" si="2"/>
        <v>486089.77515799995</v>
      </c>
      <c r="I33" s="17">
        <f t="shared" si="2"/>
        <v>196999.73684199998</v>
      </c>
      <c r="J33" s="17">
        <f t="shared" si="2"/>
        <v>85018.843</v>
      </c>
      <c r="K33" s="18"/>
    </row>
  </sheetData>
  <sheetProtection password="CC47" sheet="1" objects="1" scenarios="1" selectLockedCells="1" selectUnlockedCells="1"/>
  <mergeCells count="12">
    <mergeCell ref="K3:K4"/>
    <mergeCell ref="B33:C33"/>
    <mergeCell ref="A1:K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19652777777777777" right="0.19652777777777777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zoomScale="80" zoomScaleNormal="80" zoomScalePageLayoutView="0" workbookViewId="0" topLeftCell="A1">
      <selection activeCell="E13" sqref="A6:IV32"/>
    </sheetView>
  </sheetViews>
  <sheetFormatPr defaultColWidth="11.57421875" defaultRowHeight="12.75"/>
  <cols>
    <col min="1" max="1" width="15.00390625" style="0" customWidth="1"/>
    <col min="2" max="2" width="84.57421875" style="0" customWidth="1"/>
    <col min="3" max="3" width="48.7109375" style="0" customWidth="1"/>
    <col min="4" max="4" width="40.421875" style="0" customWidth="1"/>
  </cols>
  <sheetData>
    <row r="1" spans="1:4" s="19" customFormat="1" ht="25.5" customHeight="1">
      <c r="A1" s="53" t="s">
        <v>16</v>
      </c>
      <c r="B1" s="53"/>
      <c r="C1" s="53"/>
      <c r="D1" s="53"/>
    </row>
    <row r="2" spans="1:4" s="19" customFormat="1" ht="25.5" customHeight="1">
      <c r="A2" s="20" t="s">
        <v>1</v>
      </c>
      <c r="B2" s="20" t="s">
        <v>17</v>
      </c>
      <c r="C2" s="21" t="s">
        <v>2</v>
      </c>
      <c r="D2" s="20" t="s">
        <v>18</v>
      </c>
    </row>
    <row r="3" spans="1:4" s="19" customFormat="1" ht="25.5" customHeight="1">
      <c r="A3" s="22">
        <v>1</v>
      </c>
      <c r="B3" s="23" t="s">
        <v>19</v>
      </c>
      <c r="C3" s="24" t="s">
        <v>20</v>
      </c>
      <c r="D3" s="25"/>
    </row>
    <row r="4" spans="1:4" s="19" customFormat="1" ht="25.5" customHeight="1">
      <c r="A4" s="53" t="s">
        <v>21</v>
      </c>
      <c r="B4" s="53"/>
      <c r="C4" s="53"/>
      <c r="D4" s="53"/>
    </row>
    <row r="5" spans="1:4" s="19" customFormat="1" ht="25.5" customHeight="1">
      <c r="A5" s="20" t="s">
        <v>1</v>
      </c>
      <c r="B5" s="21" t="s">
        <v>17</v>
      </c>
      <c r="C5" s="21" t="s">
        <v>2</v>
      </c>
      <c r="D5" s="21" t="s">
        <v>18</v>
      </c>
    </row>
    <row r="6" spans="1:4" s="19" customFormat="1" ht="25.5" customHeight="1">
      <c r="A6" s="24">
        <v>1</v>
      </c>
      <c r="B6" s="25" t="s">
        <v>22</v>
      </c>
      <c r="C6" s="24" t="s">
        <v>20</v>
      </c>
      <c r="D6" s="25" t="s">
        <v>23</v>
      </c>
    </row>
    <row r="7" spans="1:4" s="19" customFormat="1" ht="25.5" customHeight="1">
      <c r="A7" s="54" t="s">
        <v>24</v>
      </c>
      <c r="B7" s="54"/>
      <c r="C7" s="54"/>
      <c r="D7" s="54"/>
    </row>
    <row r="8" spans="1:4" s="19" customFormat="1" ht="25.5" customHeight="1">
      <c r="A8" s="20" t="s">
        <v>1</v>
      </c>
      <c r="B8" s="20" t="s">
        <v>17</v>
      </c>
      <c r="C8" s="21" t="s">
        <v>2</v>
      </c>
      <c r="D8" s="20" t="s">
        <v>18</v>
      </c>
    </row>
    <row r="9" spans="1:4" s="19" customFormat="1" ht="25.5" customHeight="1">
      <c r="A9" s="22">
        <v>1</v>
      </c>
      <c r="B9" s="25" t="s">
        <v>25</v>
      </c>
      <c r="C9" s="24" t="s">
        <v>20</v>
      </c>
      <c r="D9" s="25"/>
    </row>
    <row r="10" spans="1:4" s="26" customFormat="1" ht="25.5" customHeight="1">
      <c r="A10" s="54" t="s">
        <v>26</v>
      </c>
      <c r="B10" s="54"/>
      <c r="C10" s="54"/>
      <c r="D10" s="54"/>
    </row>
    <row r="11" spans="1:4" s="19" customFormat="1" ht="25.5" customHeight="1">
      <c r="A11" s="20" t="s">
        <v>1</v>
      </c>
      <c r="B11" s="21" t="s">
        <v>17</v>
      </c>
      <c r="C11" s="21" t="s">
        <v>2</v>
      </c>
      <c r="D11" s="21" t="s">
        <v>18</v>
      </c>
    </row>
    <row r="12" spans="1:4" s="19" customFormat="1" ht="36" customHeight="1">
      <c r="A12" s="24">
        <v>1</v>
      </c>
      <c r="B12" s="25" t="s">
        <v>27</v>
      </c>
      <c r="C12" s="25" t="s">
        <v>28</v>
      </c>
      <c r="D12" s="25"/>
    </row>
    <row r="13" spans="1:4" s="19" customFormat="1" ht="36" customHeight="1">
      <c r="A13" s="24">
        <v>2</v>
      </c>
      <c r="B13" s="25" t="s">
        <v>29</v>
      </c>
      <c r="C13" s="25" t="s">
        <v>28</v>
      </c>
      <c r="D13" s="25"/>
    </row>
    <row r="14" spans="1:4" s="26" customFormat="1" ht="25.5" customHeight="1">
      <c r="A14" s="27"/>
      <c r="B14" s="28"/>
      <c r="C14" s="28" t="s">
        <v>30</v>
      </c>
      <c r="D14" s="28"/>
    </row>
    <row r="15" spans="1:4" s="19" customFormat="1" ht="25.5" customHeight="1">
      <c r="A15" s="20" t="s">
        <v>1</v>
      </c>
      <c r="B15" s="21" t="s">
        <v>17</v>
      </c>
      <c r="C15" s="21" t="s">
        <v>2</v>
      </c>
      <c r="D15" s="21" t="s">
        <v>18</v>
      </c>
    </row>
    <row r="16" spans="1:4" s="19" customFormat="1" ht="25.5" customHeight="1">
      <c r="A16" s="24">
        <v>1</v>
      </c>
      <c r="B16" s="25" t="s">
        <v>31</v>
      </c>
      <c r="C16" s="24" t="s">
        <v>20</v>
      </c>
      <c r="D16" s="25"/>
    </row>
    <row r="17" spans="1:4" s="26" customFormat="1" ht="25.5" customHeight="1">
      <c r="A17" s="54" t="s">
        <v>32</v>
      </c>
      <c r="B17" s="54"/>
      <c r="C17" s="54"/>
      <c r="D17" s="54"/>
    </row>
    <row r="18" spans="1:4" s="19" customFormat="1" ht="25.5" customHeight="1">
      <c r="A18" s="20" t="s">
        <v>1</v>
      </c>
      <c r="B18" s="21" t="s">
        <v>17</v>
      </c>
      <c r="C18" s="21" t="s">
        <v>2</v>
      </c>
      <c r="D18" s="21" t="s">
        <v>18</v>
      </c>
    </row>
    <row r="19" spans="1:4" s="19" customFormat="1" ht="25.5" customHeight="1">
      <c r="A19" s="24">
        <v>1</v>
      </c>
      <c r="B19" s="25" t="s">
        <v>33</v>
      </c>
      <c r="C19" s="24" t="s">
        <v>20</v>
      </c>
      <c r="D19" s="25"/>
    </row>
    <row r="20" spans="1:4" s="19" customFormat="1" ht="25.5" customHeight="1">
      <c r="A20" s="24">
        <v>2</v>
      </c>
      <c r="B20" s="25" t="s">
        <v>34</v>
      </c>
      <c r="C20" s="24" t="s">
        <v>20</v>
      </c>
      <c r="D20" s="25"/>
    </row>
    <row r="21" spans="1:4" s="26" customFormat="1" ht="25.5" customHeight="1">
      <c r="A21" s="54" t="s">
        <v>35</v>
      </c>
      <c r="B21" s="54"/>
      <c r="C21" s="54"/>
      <c r="D21" s="54"/>
    </row>
    <row r="22" spans="1:4" s="19" customFormat="1" ht="25.5" customHeight="1">
      <c r="A22" s="20" t="s">
        <v>1</v>
      </c>
      <c r="B22" s="21" t="s">
        <v>17</v>
      </c>
      <c r="C22" s="21" t="s">
        <v>2</v>
      </c>
      <c r="D22" s="21" t="s">
        <v>18</v>
      </c>
    </row>
    <row r="23" spans="1:4" s="19" customFormat="1" ht="25.5" customHeight="1">
      <c r="A23" s="24">
        <v>1</v>
      </c>
      <c r="B23" s="25" t="s">
        <v>36</v>
      </c>
      <c r="C23" s="25" t="s">
        <v>28</v>
      </c>
      <c r="D23" s="25"/>
    </row>
    <row r="24" spans="1:4" s="26" customFormat="1" ht="25.5" customHeight="1">
      <c r="A24" s="54" t="s">
        <v>37</v>
      </c>
      <c r="B24" s="54"/>
      <c r="C24" s="54"/>
      <c r="D24" s="54"/>
    </row>
    <row r="25" spans="1:4" s="19" customFormat="1" ht="25.5" customHeight="1">
      <c r="A25" s="20" t="s">
        <v>1</v>
      </c>
      <c r="B25" s="21" t="s">
        <v>17</v>
      </c>
      <c r="C25" s="21" t="s">
        <v>2</v>
      </c>
      <c r="D25" s="21" t="s">
        <v>18</v>
      </c>
    </row>
    <row r="26" spans="1:4" s="19" customFormat="1" ht="36" customHeight="1">
      <c r="A26" s="24">
        <v>1</v>
      </c>
      <c r="B26" s="25" t="s">
        <v>38</v>
      </c>
      <c r="C26" s="25" t="s">
        <v>28</v>
      </c>
      <c r="D26" s="25"/>
    </row>
    <row r="27" spans="1:4" s="19" customFormat="1" ht="36" customHeight="1">
      <c r="A27" s="24">
        <v>2</v>
      </c>
      <c r="B27" s="29" t="s">
        <v>39</v>
      </c>
      <c r="C27" s="25" t="s">
        <v>28</v>
      </c>
      <c r="D27" s="30"/>
    </row>
    <row r="28" spans="1:4" s="19" customFormat="1" ht="25.5" customHeight="1">
      <c r="A28" s="24">
        <v>3</v>
      </c>
      <c r="B28" s="25" t="s">
        <v>40</v>
      </c>
      <c r="C28" s="25" t="s">
        <v>28</v>
      </c>
      <c r="D28" s="25" t="s">
        <v>41</v>
      </c>
    </row>
  </sheetData>
  <sheetProtection selectLockedCells="1" selectUnlockedCells="1"/>
  <mergeCells count="7">
    <mergeCell ref="A24:D24"/>
    <mergeCell ref="A1:D1"/>
    <mergeCell ref="A4:D4"/>
    <mergeCell ref="A7:D7"/>
    <mergeCell ref="A10:D10"/>
    <mergeCell ref="A17:D17"/>
    <mergeCell ref="A21:D21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54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9"/>
  <sheetViews>
    <sheetView zoomScale="80" zoomScaleNormal="80" zoomScalePageLayoutView="0" workbookViewId="0" topLeftCell="A1">
      <selection activeCell="H15" sqref="A6:IV32"/>
    </sheetView>
  </sheetViews>
  <sheetFormatPr defaultColWidth="11.57421875" defaultRowHeight="12.75"/>
  <cols>
    <col min="1" max="1" width="9.7109375" style="0" customWidth="1"/>
    <col min="2" max="2" width="67.28125" style="31" customWidth="1"/>
    <col min="3" max="3" width="33.421875" style="0" customWidth="1"/>
    <col min="4" max="4" width="35.421875" style="31" customWidth="1"/>
  </cols>
  <sheetData>
    <row r="1" spans="1:4" s="19" customFormat="1" ht="27" customHeight="1">
      <c r="A1" s="53" t="s">
        <v>42</v>
      </c>
      <c r="B1" s="53"/>
      <c r="C1" s="53"/>
      <c r="D1" s="53"/>
    </row>
    <row r="2" spans="1:4" s="19" customFormat="1" ht="27" customHeight="1">
      <c r="A2" s="20" t="s">
        <v>1</v>
      </c>
      <c r="B2" s="20" t="s">
        <v>17</v>
      </c>
      <c r="C2" s="21" t="s">
        <v>2</v>
      </c>
      <c r="D2" s="20" t="s">
        <v>18</v>
      </c>
    </row>
    <row r="3" spans="1:4" s="19" customFormat="1" ht="27" customHeight="1">
      <c r="A3" s="24">
        <v>1</v>
      </c>
      <c r="B3" s="25" t="s">
        <v>43</v>
      </c>
      <c r="C3" s="24" t="s">
        <v>20</v>
      </c>
      <c r="D3" s="25"/>
    </row>
    <row r="4" spans="1:4" s="19" customFormat="1" ht="27" customHeight="1">
      <c r="A4" s="53" t="s">
        <v>16</v>
      </c>
      <c r="B4" s="53"/>
      <c r="C4" s="53"/>
      <c r="D4" s="53"/>
    </row>
    <row r="5" spans="1:4" s="19" customFormat="1" ht="27" customHeight="1">
      <c r="A5" s="20" t="s">
        <v>1</v>
      </c>
      <c r="B5" s="20" t="s">
        <v>17</v>
      </c>
      <c r="C5" s="21" t="s">
        <v>2</v>
      </c>
      <c r="D5" s="20" t="s">
        <v>18</v>
      </c>
    </row>
    <row r="6" spans="1:4" s="19" customFormat="1" ht="27" customHeight="1">
      <c r="A6" s="22">
        <v>1</v>
      </c>
      <c r="B6" s="23" t="s">
        <v>44</v>
      </c>
      <c r="C6" s="24" t="s">
        <v>20</v>
      </c>
      <c r="D6" s="32"/>
    </row>
    <row r="7" spans="1:4" s="19" customFormat="1" ht="27" customHeight="1">
      <c r="A7" s="22">
        <v>2</v>
      </c>
      <c r="B7" s="25" t="s">
        <v>43</v>
      </c>
      <c r="C7" s="24" t="s">
        <v>20</v>
      </c>
      <c r="D7" s="25"/>
    </row>
    <row r="8" spans="1:4" s="26" customFormat="1" ht="27" customHeight="1">
      <c r="A8" s="54" t="s">
        <v>45</v>
      </c>
      <c r="B8" s="54"/>
      <c r="C8" s="54"/>
      <c r="D8" s="54"/>
    </row>
    <row r="9" spans="1:4" s="19" customFormat="1" ht="27" customHeight="1">
      <c r="A9" s="20" t="s">
        <v>1</v>
      </c>
      <c r="B9" s="20" t="s">
        <v>17</v>
      </c>
      <c r="C9" s="21" t="s">
        <v>2</v>
      </c>
      <c r="D9" s="20" t="s">
        <v>18</v>
      </c>
    </row>
    <row r="10" spans="1:4" s="19" customFormat="1" ht="27" customHeight="1">
      <c r="A10" s="22">
        <v>1</v>
      </c>
      <c r="B10" s="25" t="s">
        <v>46</v>
      </c>
      <c r="C10" s="24" t="s">
        <v>20</v>
      </c>
      <c r="D10" s="25"/>
    </row>
    <row r="11" spans="1:4" s="19" customFormat="1" ht="27" customHeight="1">
      <c r="A11" s="22">
        <v>2</v>
      </c>
      <c r="B11" s="25" t="s">
        <v>43</v>
      </c>
      <c r="C11" s="24" t="s">
        <v>20</v>
      </c>
      <c r="D11" s="25"/>
    </row>
    <row r="12" spans="1:4" s="26" customFormat="1" ht="27" customHeight="1">
      <c r="A12" s="54" t="s">
        <v>47</v>
      </c>
      <c r="B12" s="54"/>
      <c r="C12" s="54"/>
      <c r="D12" s="54"/>
    </row>
    <row r="13" spans="1:4" s="19" customFormat="1" ht="27" customHeight="1">
      <c r="A13" s="20" t="s">
        <v>1</v>
      </c>
      <c r="B13" s="20" t="s">
        <v>17</v>
      </c>
      <c r="C13" s="21" t="s">
        <v>2</v>
      </c>
      <c r="D13" s="20" t="s">
        <v>18</v>
      </c>
    </row>
    <row r="14" spans="1:4" s="19" customFormat="1" ht="27" customHeight="1">
      <c r="A14" s="22">
        <v>1</v>
      </c>
      <c r="B14" s="25" t="s">
        <v>43</v>
      </c>
      <c r="C14" s="24" t="s">
        <v>20</v>
      </c>
      <c r="D14" s="25"/>
    </row>
    <row r="15" spans="1:4" s="19" customFormat="1" ht="27" customHeight="1">
      <c r="A15" s="22">
        <v>2</v>
      </c>
      <c r="B15" s="25" t="s">
        <v>48</v>
      </c>
      <c r="C15" s="24" t="s">
        <v>20</v>
      </c>
      <c r="D15" s="25"/>
    </row>
    <row r="16" spans="1:4" s="19" customFormat="1" ht="27" customHeight="1">
      <c r="A16" s="22">
        <v>3</v>
      </c>
      <c r="B16" s="25" t="s">
        <v>49</v>
      </c>
      <c r="C16" s="24" t="s">
        <v>20</v>
      </c>
      <c r="D16" s="25"/>
    </row>
    <row r="17" spans="1:4" s="26" customFormat="1" ht="27" customHeight="1">
      <c r="A17" s="54" t="s">
        <v>50</v>
      </c>
      <c r="B17" s="54"/>
      <c r="C17" s="54"/>
      <c r="D17" s="54"/>
    </row>
    <row r="18" spans="1:4" s="19" customFormat="1" ht="27" customHeight="1">
      <c r="A18" s="20" t="s">
        <v>1</v>
      </c>
      <c r="B18" s="20" t="s">
        <v>17</v>
      </c>
      <c r="C18" s="21" t="s">
        <v>2</v>
      </c>
      <c r="D18" s="20" t="s">
        <v>18</v>
      </c>
    </row>
    <row r="19" spans="1:4" s="19" customFormat="1" ht="27" customHeight="1">
      <c r="A19" s="33">
        <v>1</v>
      </c>
      <c r="B19" s="25" t="s">
        <v>51</v>
      </c>
      <c r="C19" s="24" t="s">
        <v>20</v>
      </c>
      <c r="D19" s="25" t="s">
        <v>52</v>
      </c>
    </row>
    <row r="20" spans="1:4" s="35" customFormat="1" ht="27" customHeight="1">
      <c r="A20" s="33">
        <v>2</v>
      </c>
      <c r="B20" s="34" t="s">
        <v>53</v>
      </c>
      <c r="C20" s="24" t="s">
        <v>20</v>
      </c>
      <c r="D20" s="25"/>
    </row>
    <row r="21" spans="1:4" s="19" customFormat="1" ht="27" customHeight="1">
      <c r="A21" s="54" t="s">
        <v>54</v>
      </c>
      <c r="B21" s="54"/>
      <c r="C21" s="54"/>
      <c r="D21" s="54"/>
    </row>
    <row r="22" spans="1:4" s="19" customFormat="1" ht="27" customHeight="1">
      <c r="A22" s="20" t="s">
        <v>1</v>
      </c>
      <c r="B22" s="20" t="s">
        <v>17</v>
      </c>
      <c r="C22" s="21" t="s">
        <v>2</v>
      </c>
      <c r="D22" s="20" t="s">
        <v>18</v>
      </c>
    </row>
    <row r="23" spans="1:4" s="19" customFormat="1" ht="39.75" customHeight="1">
      <c r="A23" s="22">
        <v>1</v>
      </c>
      <c r="B23" s="25" t="s">
        <v>55</v>
      </c>
      <c r="C23" s="24" t="s">
        <v>20</v>
      </c>
      <c r="D23" s="25"/>
    </row>
    <row r="24" spans="1:4" s="19" customFormat="1" ht="27" customHeight="1">
      <c r="A24" s="53" t="s">
        <v>56</v>
      </c>
      <c r="B24" s="53"/>
      <c r="C24" s="53"/>
      <c r="D24" s="53"/>
    </row>
    <row r="25" spans="1:4" s="19" customFormat="1" ht="27" customHeight="1">
      <c r="A25" s="20" t="s">
        <v>1</v>
      </c>
      <c r="B25" s="20" t="s">
        <v>17</v>
      </c>
      <c r="C25" s="21" t="s">
        <v>2</v>
      </c>
      <c r="D25" s="20" t="s">
        <v>18</v>
      </c>
    </row>
    <row r="26" spans="1:4" s="19" customFormat="1" ht="27" customHeight="1">
      <c r="A26" s="22">
        <v>1</v>
      </c>
      <c r="B26" s="36" t="s">
        <v>57</v>
      </c>
      <c r="C26" s="25" t="s">
        <v>58</v>
      </c>
      <c r="D26" s="25" t="s">
        <v>41</v>
      </c>
    </row>
    <row r="27" spans="1:4" s="19" customFormat="1" ht="27" customHeight="1">
      <c r="A27" s="53" t="s">
        <v>59</v>
      </c>
      <c r="B27" s="53"/>
      <c r="C27" s="53"/>
      <c r="D27" s="53"/>
    </row>
    <row r="28" spans="1:4" s="19" customFormat="1" ht="27" customHeight="1">
      <c r="A28" s="20" t="s">
        <v>1</v>
      </c>
      <c r="B28" s="20" t="s">
        <v>17</v>
      </c>
      <c r="C28" s="21" t="s">
        <v>2</v>
      </c>
      <c r="D28" s="20" t="s">
        <v>18</v>
      </c>
    </row>
    <row r="29" spans="1:4" s="19" customFormat="1" ht="32.25" customHeight="1">
      <c r="A29" s="22">
        <v>1</v>
      </c>
      <c r="B29" s="36" t="s">
        <v>60</v>
      </c>
      <c r="C29" s="25" t="s">
        <v>58</v>
      </c>
      <c r="D29" s="25" t="s">
        <v>61</v>
      </c>
    </row>
  </sheetData>
  <sheetProtection selectLockedCells="1" selectUnlockedCells="1"/>
  <mergeCells count="8">
    <mergeCell ref="A24:D24"/>
    <mergeCell ref="A27:D27"/>
    <mergeCell ref="A1:D1"/>
    <mergeCell ref="A4:D4"/>
    <mergeCell ref="A8:D8"/>
    <mergeCell ref="A12:D12"/>
    <mergeCell ref="A17:D17"/>
    <mergeCell ref="A21:D21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68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56"/>
  <sheetViews>
    <sheetView zoomScale="80" zoomScaleNormal="80" zoomScalePageLayoutView="0" workbookViewId="0" topLeftCell="A19">
      <selection activeCell="B14" sqref="A6:IV32"/>
    </sheetView>
  </sheetViews>
  <sheetFormatPr defaultColWidth="11.57421875" defaultRowHeight="12.75"/>
  <cols>
    <col min="1" max="1" width="9.7109375" style="0" customWidth="1"/>
    <col min="2" max="2" width="34.421875" style="0" customWidth="1"/>
    <col min="3" max="3" width="26.00390625" style="0" customWidth="1"/>
    <col min="4" max="4" width="35.421875" style="0" customWidth="1"/>
    <col min="5" max="5" width="20.140625" style="0" customWidth="1"/>
  </cols>
  <sheetData>
    <row r="1" spans="1:5" ht="18">
      <c r="A1" s="55"/>
      <c r="B1" s="55"/>
      <c r="C1" s="55"/>
      <c r="D1" s="55"/>
      <c r="E1" s="55"/>
    </row>
    <row r="2" spans="1:5" ht="15.75">
      <c r="A2" s="37" t="s">
        <v>1</v>
      </c>
      <c r="B2" s="21" t="s">
        <v>17</v>
      </c>
      <c r="C2" s="21" t="s">
        <v>2</v>
      </c>
      <c r="D2" s="21" t="s">
        <v>18</v>
      </c>
      <c r="E2" s="21" t="s">
        <v>62</v>
      </c>
    </row>
    <row r="3" spans="1:5" ht="14.25">
      <c r="A3" s="38">
        <v>1</v>
      </c>
      <c r="B3" s="39"/>
      <c r="C3" s="40"/>
      <c r="D3" s="39"/>
      <c r="E3" s="40"/>
    </row>
    <row r="4" spans="1:5" ht="14.25">
      <c r="A4" s="38">
        <v>2</v>
      </c>
      <c r="B4" s="41"/>
      <c r="C4" s="40"/>
      <c r="D4" s="40"/>
      <c r="E4" s="40"/>
    </row>
    <row r="5" spans="1:5" ht="15">
      <c r="A5" s="38">
        <v>3</v>
      </c>
      <c r="B5" s="39"/>
      <c r="C5" s="40"/>
      <c r="D5" s="42"/>
      <c r="E5" s="42"/>
    </row>
    <row r="6" spans="1:5" ht="15">
      <c r="A6" s="43"/>
      <c r="B6" s="43" t="s">
        <v>63</v>
      </c>
      <c r="C6" s="43"/>
      <c r="D6" s="43"/>
      <c r="E6" s="43">
        <f>E3+E4+E5</f>
        <v>0</v>
      </c>
    </row>
    <row r="7" spans="1:5" ht="12.75">
      <c r="A7" s="12"/>
      <c r="B7" s="12"/>
      <c r="C7" s="12"/>
      <c r="D7" s="12"/>
      <c r="E7" s="12"/>
    </row>
    <row r="8" spans="1:5" ht="18">
      <c r="A8" s="55"/>
      <c r="B8" s="55"/>
      <c r="C8" s="55"/>
      <c r="D8" s="55"/>
      <c r="E8" s="55"/>
    </row>
    <row r="9" spans="1:5" ht="15.75">
      <c r="A9" s="37" t="s">
        <v>1</v>
      </c>
      <c r="B9" s="21" t="s">
        <v>17</v>
      </c>
      <c r="C9" s="21" t="s">
        <v>2</v>
      </c>
      <c r="D9" s="21" t="s">
        <v>18</v>
      </c>
      <c r="E9" s="21" t="s">
        <v>62</v>
      </c>
    </row>
    <row r="10" spans="1:5" ht="14.25">
      <c r="A10" s="38">
        <v>1</v>
      </c>
      <c r="B10" s="44"/>
      <c r="C10" s="44"/>
      <c r="D10" s="44"/>
      <c r="E10" s="44"/>
    </row>
    <row r="11" spans="1:5" ht="15">
      <c r="A11" s="43"/>
      <c r="B11" s="43" t="s">
        <v>63</v>
      </c>
      <c r="C11" s="43"/>
      <c r="D11" s="43"/>
      <c r="E11" s="43">
        <f>E10</f>
        <v>0</v>
      </c>
    </row>
    <row r="12" spans="1:5" ht="12.75">
      <c r="A12" s="12"/>
      <c r="B12" s="12"/>
      <c r="C12" s="12"/>
      <c r="D12" s="12"/>
      <c r="E12" s="12"/>
    </row>
    <row r="13" spans="1:5" ht="18">
      <c r="A13" s="55"/>
      <c r="B13" s="55"/>
      <c r="C13" s="55"/>
      <c r="D13" s="55"/>
      <c r="E13" s="55"/>
    </row>
    <row r="14" spans="1:5" ht="15.75">
      <c r="A14" s="37" t="s">
        <v>1</v>
      </c>
      <c r="B14" s="21" t="s">
        <v>17</v>
      </c>
      <c r="C14" s="21" t="s">
        <v>2</v>
      </c>
      <c r="D14" s="21" t="s">
        <v>18</v>
      </c>
      <c r="E14" s="21" t="s">
        <v>62</v>
      </c>
    </row>
    <row r="15" spans="1:5" ht="14.25">
      <c r="A15" s="38">
        <v>1</v>
      </c>
      <c r="B15" s="44"/>
      <c r="C15" s="44"/>
      <c r="D15" s="44"/>
      <c r="E15" s="44"/>
    </row>
    <row r="16" spans="1:5" ht="14.25">
      <c r="A16" s="38">
        <v>2</v>
      </c>
      <c r="B16" s="44"/>
      <c r="C16" s="44"/>
      <c r="D16" s="44"/>
      <c r="E16" s="44"/>
    </row>
    <row r="17" spans="1:5" ht="14.25">
      <c r="A17" s="38">
        <v>3</v>
      </c>
      <c r="B17" s="44"/>
      <c r="C17" s="44"/>
      <c r="D17" s="44"/>
      <c r="E17" s="44"/>
    </row>
    <row r="18" spans="1:5" ht="14.25">
      <c r="A18" s="38">
        <v>4</v>
      </c>
      <c r="B18" s="44"/>
      <c r="C18" s="44"/>
      <c r="D18" s="44"/>
      <c r="E18" s="44"/>
    </row>
    <row r="19" spans="1:5" ht="15">
      <c r="A19" s="43"/>
      <c r="B19" s="43" t="s">
        <v>63</v>
      </c>
      <c r="C19" s="43"/>
      <c r="D19" s="43"/>
      <c r="E19" s="43">
        <f>E16+E17+E15+E18</f>
        <v>0</v>
      </c>
    </row>
    <row r="20" spans="1:5" ht="18">
      <c r="A20" s="55"/>
      <c r="B20" s="55"/>
      <c r="C20" s="55"/>
      <c r="D20" s="55"/>
      <c r="E20" s="55"/>
    </row>
    <row r="21" spans="1:5" ht="15.75">
      <c r="A21" s="37" t="s">
        <v>1</v>
      </c>
      <c r="B21" s="21" t="s">
        <v>17</v>
      </c>
      <c r="C21" s="21" t="s">
        <v>2</v>
      </c>
      <c r="D21" s="21" t="s">
        <v>18</v>
      </c>
      <c r="E21" s="21" t="s">
        <v>62</v>
      </c>
    </row>
    <row r="22" spans="1:5" ht="14.25">
      <c r="A22" s="38">
        <v>1</v>
      </c>
      <c r="B22" s="44"/>
      <c r="C22" s="44"/>
      <c r="D22" s="44"/>
      <c r="E22" s="44"/>
    </row>
    <row r="23" spans="1:5" ht="14.25">
      <c r="A23" s="38">
        <v>2</v>
      </c>
      <c r="B23" s="44"/>
      <c r="C23" s="44"/>
      <c r="D23" s="44"/>
      <c r="E23" s="44"/>
    </row>
    <row r="24" spans="1:5" ht="14.25">
      <c r="A24" s="38">
        <v>3</v>
      </c>
      <c r="B24" s="44"/>
      <c r="C24" s="44"/>
      <c r="D24" s="44"/>
      <c r="E24" s="44"/>
    </row>
    <row r="25" spans="1:5" ht="14.25">
      <c r="A25" s="38">
        <v>4</v>
      </c>
      <c r="B25" s="44"/>
      <c r="C25" s="44"/>
      <c r="D25" s="44"/>
      <c r="E25" s="44"/>
    </row>
    <row r="26" spans="1:5" ht="15">
      <c r="A26" s="43"/>
      <c r="B26" s="43" t="s">
        <v>63</v>
      </c>
      <c r="C26" s="43"/>
      <c r="D26" s="43"/>
      <c r="E26" s="43">
        <f>E23+E24+E22+E25</f>
        <v>0</v>
      </c>
    </row>
    <row r="27" spans="1:5" ht="18">
      <c r="A27" s="55"/>
      <c r="B27" s="55"/>
      <c r="C27" s="55"/>
      <c r="D27" s="55"/>
      <c r="E27" s="55"/>
    </row>
    <row r="28" spans="1:5" ht="15.75">
      <c r="A28" s="37" t="s">
        <v>1</v>
      </c>
      <c r="B28" s="21" t="s">
        <v>17</v>
      </c>
      <c r="C28" s="21" t="s">
        <v>2</v>
      </c>
      <c r="D28" s="21" t="s">
        <v>18</v>
      </c>
      <c r="E28" s="21" t="s">
        <v>62</v>
      </c>
    </row>
    <row r="29" spans="1:5" ht="14.25">
      <c r="A29" s="45"/>
      <c r="B29" s="44"/>
      <c r="C29" s="44"/>
      <c r="D29" s="44"/>
      <c r="E29" s="44"/>
    </row>
    <row r="30" spans="1:5" ht="14.25">
      <c r="A30" s="45"/>
      <c r="B30" s="44"/>
      <c r="C30" s="44"/>
      <c r="D30" s="44"/>
      <c r="E30" s="44"/>
    </row>
    <row r="31" spans="1:5" ht="14.25">
      <c r="A31" s="45"/>
      <c r="B31" s="44"/>
      <c r="C31" s="44"/>
      <c r="D31" s="44"/>
      <c r="E31" s="44"/>
    </row>
    <row r="32" spans="1:5" ht="14.25">
      <c r="A32" s="45"/>
      <c r="B32" s="44"/>
      <c r="C32" s="44"/>
      <c r="D32" s="44"/>
      <c r="E32" s="44"/>
    </row>
    <row r="33" spans="1:5" ht="15">
      <c r="A33" s="43"/>
      <c r="B33" s="43" t="s">
        <v>63</v>
      </c>
      <c r="C33" s="43"/>
      <c r="D33" s="43"/>
      <c r="E33" s="43">
        <f>E30+E31</f>
        <v>0</v>
      </c>
    </row>
    <row r="34" spans="1:5" ht="18">
      <c r="A34" s="55"/>
      <c r="B34" s="55"/>
      <c r="C34" s="55"/>
      <c r="D34" s="55"/>
      <c r="E34" s="55"/>
    </row>
    <row r="35" spans="1:5" ht="15.75">
      <c r="A35" s="37" t="s">
        <v>1</v>
      </c>
      <c r="B35" s="21" t="s">
        <v>17</v>
      </c>
      <c r="C35" s="21" t="s">
        <v>2</v>
      </c>
      <c r="D35" s="21" t="s">
        <v>18</v>
      </c>
      <c r="E35" s="21" t="s">
        <v>62</v>
      </c>
    </row>
    <row r="36" spans="1:5" ht="14.25">
      <c r="A36" s="45"/>
      <c r="B36" s="44"/>
      <c r="C36" s="44"/>
      <c r="D36" s="44"/>
      <c r="E36" s="44"/>
    </row>
    <row r="37" spans="1:5" ht="14.25">
      <c r="A37" s="45"/>
      <c r="B37" s="44"/>
      <c r="C37" s="44"/>
      <c r="D37" s="44"/>
      <c r="E37" s="44"/>
    </row>
    <row r="38" spans="1:5" ht="14.25">
      <c r="A38" s="45"/>
      <c r="B38" s="44"/>
      <c r="C38" s="44"/>
      <c r="D38" s="44"/>
      <c r="E38" s="44"/>
    </row>
    <row r="39" spans="1:5" ht="14.25">
      <c r="A39" s="45"/>
      <c r="B39" s="44"/>
      <c r="C39" s="44"/>
      <c r="D39" s="44"/>
      <c r="E39" s="44"/>
    </row>
    <row r="40" spans="1:5" ht="15">
      <c r="A40" s="43"/>
      <c r="B40" s="43" t="s">
        <v>63</v>
      </c>
      <c r="C40" s="43"/>
      <c r="D40" s="43"/>
      <c r="E40" s="43"/>
    </row>
    <row r="56" spans="1:5" ht="15">
      <c r="A56" s="46"/>
      <c r="B56" s="46" t="s">
        <v>64</v>
      </c>
      <c r="C56" s="46"/>
      <c r="D56" s="46"/>
      <c r="E56" s="46">
        <f>E6+E11+E19+E26+E33+E40</f>
        <v>0</v>
      </c>
    </row>
  </sheetData>
  <sheetProtection selectLockedCells="1" selectUnlockedCells="1"/>
  <mergeCells count="6">
    <mergeCell ref="A1:E1"/>
    <mergeCell ref="A8:E8"/>
    <mergeCell ref="A13:E13"/>
    <mergeCell ref="A20:E20"/>
    <mergeCell ref="A27:E27"/>
    <mergeCell ref="A34:E34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2019-11-07T05:23:29Z</dcterms:modified>
  <cp:category/>
  <cp:version/>
  <cp:contentType/>
  <cp:contentStatus/>
</cp:coreProperties>
</file>